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1835" tabRatio="901" firstSheet="1" activeTab="1"/>
  </bookViews>
  <sheets>
    <sheet name="заработная плата _ежем  февраль" sheetId="3" state="hidden" r:id="rId1"/>
    <sheet name="дс 22" sheetId="23" r:id="rId2"/>
  </sheets>
  <calcPr calcId="152511" fullPrecision="0"/>
</workbook>
</file>

<file path=xl/calcChain.xml><?xml version="1.0" encoding="utf-8"?>
<calcChain xmlns="http://schemas.openxmlformats.org/spreadsheetml/2006/main">
  <c r="G13" i="3" l="1"/>
  <c r="F51" i="3"/>
  <c r="D51" i="3" s="1"/>
  <c r="F50" i="3"/>
  <c r="D50" i="3" s="1"/>
  <c r="G37" i="3"/>
  <c r="F15" i="3"/>
  <c r="G15" i="3"/>
  <c r="G14" i="3"/>
  <c r="C14" i="3" s="1"/>
  <c r="F13" i="3"/>
  <c r="F37" i="3"/>
  <c r="C37" i="3" l="1"/>
  <c r="D37" i="3" s="1"/>
  <c r="C15" i="3"/>
  <c r="D15" i="3" s="1"/>
  <c r="C13" i="3"/>
  <c r="D13" i="3" s="1"/>
  <c r="D14" i="3" l="1"/>
</calcChain>
</file>

<file path=xl/sharedStrings.xml><?xml version="1.0" encoding="utf-8"?>
<sst xmlns="http://schemas.openxmlformats.org/spreadsheetml/2006/main" count="153" uniqueCount="103">
  <si>
    <t>№ п/п</t>
  </si>
  <si>
    <t>1.</t>
  </si>
  <si>
    <t>1.1.</t>
  </si>
  <si>
    <t>2.</t>
  </si>
  <si>
    <t>3.</t>
  </si>
  <si>
    <t>из них - учителя</t>
  </si>
  <si>
    <t>4.</t>
  </si>
  <si>
    <t>5.</t>
  </si>
  <si>
    <t xml:space="preserve">Педагогические работники образовательных учреждений общего образования </t>
  </si>
  <si>
    <t>Педагогические работники дошкольных образовательных учреждений</t>
  </si>
  <si>
    <t>Преподаватели и мастера производственного обучения образовательных учреждений начального и среднего профессионального образования</t>
  </si>
  <si>
    <t>Преподаватели образовательных учреждений высшего профессионального образования</t>
  </si>
  <si>
    <t>Научные сотрудники</t>
  </si>
  <si>
    <t>6.</t>
  </si>
  <si>
    <t>10.</t>
  </si>
  <si>
    <t>Информация о среднемесячной заработной плате работников бюджетного сектора экономики</t>
  </si>
  <si>
    <t>Работники учреждений культуры</t>
  </si>
  <si>
    <t>Педагогические работники учреждений дополнительного образования детей</t>
  </si>
  <si>
    <t xml:space="preserve">Категории работников бюджетного сектора экономики </t>
  </si>
  <si>
    <t>Указ Президента Российской Федерации от 7 мая 2012 г. № 597 "О мероприятиях по реализации государственной социальной политики"</t>
  </si>
  <si>
    <t>7.</t>
  </si>
  <si>
    <t>Социальные работники, включая социальных работников медицинских организаций</t>
  </si>
  <si>
    <t>8.</t>
  </si>
  <si>
    <t>9.</t>
  </si>
  <si>
    <t xml:space="preserve">Указ Президента Российской Федерации от 28 декабря 2012 г. № 1688 "О некоторых мерах по реализации государственной политики в сфере защиты детей-сирот и детей, оставшихся без попечения родителей" </t>
  </si>
  <si>
    <t>Указ Президента Российской Федерации от 1 июня 2012 г. № 761 "О Национальной стратегии действий в интересах детей на 2012 - 2017 годы"</t>
  </si>
  <si>
    <t>рублей*</t>
  </si>
  <si>
    <t>* по каждой категории работников бюджетного сектора экономики предоставляется обобщенная информация независимо от отраслевой принадлежности (образование, здравоохранение, социальная защита населения, культура, физическая культура)</t>
  </si>
  <si>
    <t xml:space="preserve">Педагогические работники образовательных, медицинских организаций или организаций, оказывающих социальные услуги детям-сиротам и детям, оставшимся без попечения родителей  </t>
  </si>
  <si>
    <t>Приложение к Графику представления информации 2014 г.</t>
  </si>
  <si>
    <t>Среднемесячная заработная плата  на 1 работника (без выплат социального характера) за счет всех источников финансирования за отчетный период*</t>
  </si>
  <si>
    <t xml:space="preserve">                                                                            e-mail:social@urfo.gov.ru</t>
  </si>
  <si>
    <t>10.1.</t>
  </si>
  <si>
    <t>** в случае иного соотношения - указать в примечании (пример - педработники ДОУ)</t>
  </si>
  <si>
    <t>отношение к прогнозу средней заработной платы в регионе**, %</t>
  </si>
  <si>
    <t>** * в соответствии с региональными "дорожными картами" (при изменении целевого показателя в течение года необходимо указать основание - ссылку на нормативный правовой документ)</t>
  </si>
  <si>
    <t>8.1.</t>
  </si>
  <si>
    <t>8.2.</t>
  </si>
  <si>
    <t>9.1.</t>
  </si>
  <si>
    <t>9.2.</t>
  </si>
  <si>
    <t>из них по учреждениям, расположенным на территории Ямало-Ненецкого автономного округа</t>
  </si>
  <si>
    <t>из них по учреждениям, расположенным на территории Тюменской области</t>
  </si>
  <si>
    <t>10.2.</t>
  </si>
  <si>
    <t>7.1.</t>
  </si>
  <si>
    <t>7.2.</t>
  </si>
  <si>
    <t>1.2.</t>
  </si>
  <si>
    <r>
      <t>пункт 6 раздела "Ежемесячно" (</t>
    </r>
    <r>
      <rPr>
        <b/>
        <i/>
        <sz val="14"/>
        <color indexed="8"/>
        <rFont val="Times New Roman"/>
        <family val="1"/>
        <charset val="204"/>
      </rPr>
      <t>до 20 числа месяца, следующего за отчетным)</t>
    </r>
  </si>
  <si>
    <r>
      <t xml:space="preserve">Врачи и работники медицинских организаций, имеющие высшее медицинское (фармацевтическое) или иное высшее образование, предоставляющие медицинские услуги </t>
    </r>
    <r>
      <rPr>
        <sz val="14"/>
        <color indexed="8"/>
        <rFont val="Times New Roman"/>
        <family val="1"/>
        <charset val="204"/>
      </rPr>
      <t>(обеспечивающие предоставление медицинских услуг)</t>
    </r>
  </si>
  <si>
    <r>
      <t xml:space="preserve">Средний медицинский (фармацевтический) персонал </t>
    </r>
    <r>
      <rPr>
        <sz val="14"/>
        <color indexed="8"/>
        <rFont val="Times New Roman"/>
        <family val="1"/>
        <charset val="204"/>
      </rPr>
      <t>(персонал, обеспечивающий условия для предоставления медицинских услуг)</t>
    </r>
  </si>
  <si>
    <r>
      <t xml:space="preserve">Младший медицинский персонал </t>
    </r>
    <r>
      <rPr>
        <sz val="14"/>
        <color indexed="8"/>
        <rFont val="Times New Roman"/>
        <family val="1"/>
        <charset val="204"/>
      </rPr>
      <t>(персонал, обеспечивающий условия для предоставления медицинских услуг)</t>
    </r>
  </si>
  <si>
    <t>Средняя заработная плата в сфере общего образования в Ямало-Ненецком автономном округе</t>
  </si>
  <si>
    <t>Средняя заработная плата учителей в Ямало-Ненецком автономном округе</t>
  </si>
  <si>
    <t>Наименование показателя</t>
  </si>
  <si>
    <t>Примечание
(прогноз/факт)</t>
  </si>
  <si>
    <t>Средняя заработная плата в расчете на 1 работника по полному кругу организаций (без выплат социального характера) в Ямало-Ненецком автономном округе</t>
  </si>
  <si>
    <t>Средняя заработная плата в расчете на 1 работника по полному кругу организаций (без выплат социального характера) в Тюменской области</t>
  </si>
  <si>
    <t>Примечание.</t>
  </si>
  <si>
    <t>Информация по таблице 1 предоставляется:</t>
  </si>
  <si>
    <t>Департамент здравоохранения Ямало-Ненецкого автономного округа</t>
  </si>
  <si>
    <t>Департамент социальной защиты населения Ямало-Ненецкого автономного округа</t>
  </si>
  <si>
    <t>Департамент по физической культуре и спорту Ямало-Ненецкого автономного округа</t>
  </si>
  <si>
    <t>Департамент образования Ямало-Ненецкого автономного округа</t>
  </si>
  <si>
    <t>Департамент агропромышленного комплекса‚ торговли и продовольствия Ямало-Ненецкого автономного округа</t>
  </si>
  <si>
    <t>Департамент молодёжной политики и туризма Ямало-Ненецкого автономного округа</t>
  </si>
  <si>
    <t>Департамент по науке и инновациям Ямало-Ненецкого автономного округа</t>
  </si>
  <si>
    <t>Департамент культуры Ямало-Ненецкого автономного округа</t>
  </si>
  <si>
    <t>Таблица 1</t>
  </si>
  <si>
    <t>Таблица 2</t>
  </si>
  <si>
    <t>Информация по таблице 2 предоставляется:</t>
  </si>
  <si>
    <t>Объем фонда оплаты труда по категории работников за счет всех источников финансирования, факт за отчетный период, тысяч рублей</t>
  </si>
  <si>
    <t>Средняя численность работников списочного состава (без внешних совместителей), факт за отчетный период, 
человек</t>
  </si>
  <si>
    <t>Указ №597</t>
  </si>
  <si>
    <t>по п. 5:</t>
  </si>
  <si>
    <t>по п. 6 (с учетом подведомственной сети учреждений):</t>
  </si>
  <si>
    <t>по п. 7 (с учетом подведомственной сети учреждений):</t>
  </si>
  <si>
    <t>Указ №1688</t>
  </si>
  <si>
    <t>Указ №761</t>
  </si>
  <si>
    <t>по п. 3 (с учетом подведомственной сети учреждений):</t>
  </si>
  <si>
    <t>по п. 10 (с учетом подведомственной сети учреждений):</t>
  </si>
  <si>
    <t>по п. 1 (с учетом подведомственной сети учреждений):</t>
  </si>
  <si>
    <t>по п. 8, 9 (с учетом подведомственной сети учреждений):</t>
  </si>
  <si>
    <t>по п. 1, 2 (с учетом подведомственной сети учреждений):</t>
  </si>
  <si>
    <t>по п. 1, 4 - Департамент экономики Ямало-Ненецкого автономного округа</t>
  </si>
  <si>
    <t>по п. 2, 3 - Департамент образования Ямало-Ненецкого автономного округа</t>
  </si>
  <si>
    <t xml:space="preserve">Целевой показатель на 2014 год***,     % </t>
  </si>
  <si>
    <t xml:space="preserve">Примечание </t>
  </si>
  <si>
    <t>плановое значение целевого показателя 72508</t>
  </si>
  <si>
    <t>плановое значение целевого показателя 73958</t>
  </si>
  <si>
    <t>плановое значение целевого показателя 57519</t>
  </si>
  <si>
    <t>в образовательных организациях муниципального образования город Салехард за февраль 2014г.</t>
  </si>
  <si>
    <t>Воробьева Наталья Борисовна</t>
  </si>
  <si>
    <t>тел. 4 72 76</t>
  </si>
  <si>
    <t>Справочная информация за февраль 2014 года</t>
  </si>
  <si>
    <t>плановое значение целевого показателя  73958*62%=45 854</t>
  </si>
  <si>
    <t xml:space="preserve">Педагогические работники дошкольных образовательных организаций </t>
  </si>
  <si>
    <t xml:space="preserve">Средняя заработная плата в дошкольной образовательной организации </t>
  </si>
  <si>
    <t>5-29-36</t>
  </si>
  <si>
    <t xml:space="preserve">плановое значение целевого показателя                          </t>
  </si>
  <si>
    <t xml:space="preserve">в МБДОУ Детский сад № 22 "Синяя птица" муниципального образования город Салехард </t>
  </si>
  <si>
    <t xml:space="preserve">Целевой показатель на 2020 год***,     % </t>
  </si>
  <si>
    <t>Бадмаева Джиргал Владимировна</t>
  </si>
  <si>
    <t xml:space="preserve"> за январь 2019 г.</t>
  </si>
  <si>
    <t>Справочная информация за январь 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</si>
</sst>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B0F0"/>
      <name val="Times New Roman"/>
      <family val="1"/>
      <charset val="204"/>
    </font>
    <font>
      <sz val="12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4"/>
      <color theme="1"/>
      <name val="PT Astra Serif"/>
      <family val="1"/>
      <charset val="204"/>
    </font>
    <font>
      <b/>
      <sz val="14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2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Fill="1" applyBorder="1"/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/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right" vertical="top"/>
    </xf>
    <xf numFmtId="0" fontId="4" fillId="0" borderId="0" xfId="0" applyFont="1" applyFill="1" applyAlignment="1"/>
    <xf numFmtId="0" fontId="4" fillId="0" borderId="0" xfId="0" applyFont="1" applyFill="1" applyAlignment="1">
      <alignment horizontal="right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4" fontId="1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4" fontId="7" fillId="0" borderId="1" xfId="0" applyNumberFormat="1" applyFont="1" applyFill="1" applyBorder="1" applyAlignment="1">
      <alignment vertical="top" wrapText="1"/>
    </xf>
    <xf numFmtId="0" fontId="8" fillId="0" borderId="1" xfId="0" quotePrefix="1" applyFont="1" applyFill="1" applyBorder="1" applyAlignment="1">
      <alignment vertical="top" wrapText="1"/>
    </xf>
    <xf numFmtId="4" fontId="7" fillId="0" borderId="1" xfId="0" quotePrefix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 indent="2"/>
    </xf>
    <xf numFmtId="0" fontId="8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/>
    <xf numFmtId="0" fontId="7" fillId="0" borderId="1" xfId="0" quotePrefix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right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right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center" wrapText="1"/>
    </xf>
    <xf numFmtId="4" fontId="1" fillId="0" borderId="0" xfId="0" applyNumberFormat="1" applyFont="1" applyFill="1"/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left" wrapText="1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center" vertical="center" wrapText="1"/>
    </xf>
    <xf numFmtId="0" fontId="10" fillId="0" borderId="0" xfId="0" applyFont="1" applyFill="1" applyAlignment="1"/>
    <xf numFmtId="0" fontId="1" fillId="0" borderId="0" xfId="0" applyFont="1" applyFill="1" applyAlignment="1"/>
    <xf numFmtId="0" fontId="11" fillId="0" borderId="0" xfId="0" applyFont="1" applyFill="1"/>
    <xf numFmtId="0" fontId="11" fillId="0" borderId="0" xfId="0" applyFont="1" applyFill="1" applyBorder="1" applyAlignment="1">
      <alignment horizontal="center" vertical="top" wrapText="1"/>
    </xf>
    <xf numFmtId="0" fontId="11" fillId="0" borderId="0" xfId="0" applyFont="1" applyFill="1" applyAlignment="1">
      <alignment horizontal="right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top"/>
    </xf>
    <xf numFmtId="0" fontId="11" fillId="0" borderId="0" xfId="0" applyFont="1" applyFill="1" applyAlignment="1">
      <alignment vertical="top" wrapText="1"/>
    </xf>
    <xf numFmtId="0" fontId="11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right" vertical="top" wrapText="1"/>
    </xf>
    <xf numFmtId="0" fontId="12" fillId="0" borderId="4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right" vertical="top" wrapText="1"/>
    </xf>
    <xf numFmtId="4" fontId="11" fillId="0" borderId="0" xfId="0" applyNumberFormat="1" applyFont="1" applyFill="1"/>
    <xf numFmtId="0" fontId="11" fillId="2" borderId="1" xfId="0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top" wrapText="1"/>
    </xf>
    <xf numFmtId="4" fontId="11" fillId="0" borderId="9" xfId="0" applyNumberFormat="1" applyFont="1" applyFill="1" applyBorder="1" applyAlignment="1">
      <alignment horizontal="center" vertical="center" wrapText="1"/>
    </xf>
    <xf numFmtId="4" fontId="11" fillId="0" borderId="0" xfId="0" applyNumberFormat="1" applyFont="1" applyFill="1" applyBorder="1" applyAlignment="1">
      <alignment horizontal="left" vertical="top" wrapText="1"/>
    </xf>
    <xf numFmtId="0" fontId="11" fillId="2" borderId="0" xfId="0" applyFont="1" applyFill="1"/>
    <xf numFmtId="3" fontId="11" fillId="0" borderId="0" xfId="0" applyNumberFormat="1" applyFont="1" applyFill="1"/>
    <xf numFmtId="4" fontId="11" fillId="0" borderId="10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Alignment="1">
      <alignment horizontal="left"/>
    </xf>
    <xf numFmtId="0" fontId="1" fillId="0" borderId="6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top" wrapText="1"/>
    </xf>
    <xf numFmtId="0" fontId="12" fillId="2" borderId="0" xfId="0" applyFont="1" applyFill="1" applyBorder="1" applyAlignment="1">
      <alignment horizontal="center" vertical="top" wrapText="1"/>
    </xf>
    <xf numFmtId="0" fontId="13" fillId="0" borderId="9" xfId="0" applyFont="1" applyFill="1" applyBorder="1" applyAlignment="1">
      <alignment vertical="center" wrapText="1"/>
    </xf>
    <xf numFmtId="0" fontId="13" fillId="0" borderId="10" xfId="0" applyFont="1" applyFill="1" applyBorder="1" applyAlignment="1">
      <alignment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14" fillId="0" borderId="5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top"/>
    </xf>
    <xf numFmtId="0" fontId="11" fillId="0" borderId="3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 vertical="center" wrapText="1"/>
    </xf>
    <xf numFmtId="164" fontId="11" fillId="0" borderId="9" xfId="0" applyNumberFormat="1" applyFont="1" applyFill="1" applyBorder="1" applyAlignment="1">
      <alignment horizontal="center" vertical="center" wrapText="1"/>
    </xf>
    <xf numFmtId="164" fontId="11" fillId="0" borderId="10" xfId="0" applyNumberFormat="1" applyFont="1" applyFill="1" applyBorder="1" applyAlignment="1">
      <alignment horizontal="center" vertical="center" wrapText="1"/>
    </xf>
    <xf numFmtId="10" fontId="11" fillId="0" borderId="9" xfId="0" applyNumberFormat="1" applyFont="1" applyFill="1" applyBorder="1" applyAlignment="1">
      <alignment horizontal="center" vertical="center" wrapText="1"/>
    </xf>
    <xf numFmtId="10" fontId="11" fillId="0" borderId="10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94"/>
  <sheetViews>
    <sheetView topLeftCell="A10" zoomScale="75" zoomScaleNormal="75" workbookViewId="0">
      <selection activeCell="F50" sqref="F50"/>
    </sheetView>
  </sheetViews>
  <sheetFormatPr defaultColWidth="20" defaultRowHeight="18.75" x14ac:dyDescent="0.3"/>
  <cols>
    <col min="1" max="1" width="7.5703125" style="6" customWidth="1"/>
    <col min="2" max="2" width="58.42578125" style="7" customWidth="1"/>
    <col min="3" max="3" width="14" style="7" customWidth="1"/>
    <col min="4" max="4" width="18.85546875" style="7" customWidth="1"/>
    <col min="5" max="5" width="14.85546875" style="3" customWidth="1"/>
    <col min="6" max="6" width="19.5703125" style="3" customWidth="1"/>
    <col min="7" max="7" width="20" style="3"/>
    <col min="8" max="8" width="16" style="3" customWidth="1"/>
    <col min="9" max="16384" width="20" style="3"/>
  </cols>
  <sheetData>
    <row r="1" spans="1:8" ht="19.5" customHeight="1" x14ac:dyDescent="0.3">
      <c r="F1" s="8"/>
      <c r="G1" s="8"/>
      <c r="H1" s="9" t="s">
        <v>29</v>
      </c>
    </row>
    <row r="2" spans="1:8" ht="19.5" customHeight="1" x14ac:dyDescent="0.3">
      <c r="F2" s="8"/>
      <c r="G2" s="8"/>
      <c r="H2" s="9" t="s">
        <v>46</v>
      </c>
    </row>
    <row r="3" spans="1:8" ht="19.5" hidden="1" x14ac:dyDescent="0.35">
      <c r="F3" s="10"/>
      <c r="G3" s="10"/>
      <c r="H3" s="11" t="s">
        <v>31</v>
      </c>
    </row>
    <row r="5" spans="1:8" x14ac:dyDescent="0.3">
      <c r="A5" s="74" t="s">
        <v>15</v>
      </c>
      <c r="B5" s="74"/>
      <c r="C5" s="74"/>
      <c r="D5" s="74"/>
      <c r="E5" s="74"/>
      <c r="F5" s="74"/>
      <c r="G5" s="74"/>
      <c r="H5" s="74"/>
    </row>
    <row r="6" spans="1:8" x14ac:dyDescent="0.3">
      <c r="A6" s="75" t="s">
        <v>89</v>
      </c>
      <c r="B6" s="75"/>
      <c r="C6" s="75"/>
      <c r="D6" s="75"/>
      <c r="E6" s="75"/>
      <c r="F6" s="75"/>
      <c r="G6" s="75"/>
      <c r="H6" s="75"/>
    </row>
    <row r="7" spans="1:8" hidden="1" x14ac:dyDescent="0.3">
      <c r="A7" s="3"/>
      <c r="B7" s="76"/>
      <c r="C7" s="76"/>
      <c r="D7" s="76"/>
      <c r="F7" s="73"/>
      <c r="G7" s="73"/>
    </row>
    <row r="8" spans="1:8" x14ac:dyDescent="0.3">
      <c r="A8" s="3"/>
      <c r="B8" s="3"/>
      <c r="C8" s="12"/>
      <c r="D8" s="12"/>
      <c r="H8" s="13" t="s">
        <v>66</v>
      </c>
    </row>
    <row r="9" spans="1:8" ht="95.25" customHeight="1" x14ac:dyDescent="0.3">
      <c r="A9" s="81" t="s">
        <v>0</v>
      </c>
      <c r="B9" s="83" t="s">
        <v>18</v>
      </c>
      <c r="C9" s="92" t="s">
        <v>30</v>
      </c>
      <c r="D9" s="93"/>
      <c r="E9" s="85" t="s">
        <v>84</v>
      </c>
      <c r="F9" s="83" t="s">
        <v>70</v>
      </c>
      <c r="G9" s="83" t="s">
        <v>69</v>
      </c>
      <c r="H9" s="85" t="s">
        <v>85</v>
      </c>
    </row>
    <row r="10" spans="1:8" ht="69.75" customHeight="1" x14ac:dyDescent="0.3">
      <c r="A10" s="82"/>
      <c r="B10" s="84"/>
      <c r="C10" s="5" t="s">
        <v>26</v>
      </c>
      <c r="D10" s="5" t="s">
        <v>34</v>
      </c>
      <c r="E10" s="85"/>
      <c r="F10" s="84"/>
      <c r="G10" s="84"/>
      <c r="H10" s="85"/>
    </row>
    <row r="11" spans="1:8" x14ac:dyDescent="0.3">
      <c r="A11" s="14">
        <v>1</v>
      </c>
      <c r="B11" s="14">
        <v>2</v>
      </c>
      <c r="C11" s="14">
        <v>3</v>
      </c>
      <c r="D11" s="14">
        <v>4</v>
      </c>
      <c r="E11" s="14">
        <v>5</v>
      </c>
      <c r="F11" s="14">
        <v>6</v>
      </c>
      <c r="G11" s="14">
        <v>7</v>
      </c>
      <c r="H11" s="14">
        <v>8</v>
      </c>
    </row>
    <row r="12" spans="1:8" ht="37.5" customHeight="1" x14ac:dyDescent="0.3">
      <c r="A12" s="86" t="s">
        <v>19</v>
      </c>
      <c r="B12" s="86"/>
      <c r="C12" s="86"/>
      <c r="D12" s="86"/>
      <c r="E12" s="86"/>
      <c r="F12" s="86"/>
      <c r="G12" s="86"/>
      <c r="H12" s="86"/>
    </row>
    <row r="13" spans="1:8" ht="93.75" x14ac:dyDescent="0.3">
      <c r="A13" s="2" t="s">
        <v>1</v>
      </c>
      <c r="B13" s="15" t="s">
        <v>8</v>
      </c>
      <c r="C13" s="16">
        <f>G13/F13*1000</f>
        <v>60627.1</v>
      </c>
      <c r="D13" s="17">
        <f>C13/72508</f>
        <v>0.83609999999999995</v>
      </c>
      <c r="E13" s="14">
        <v>100</v>
      </c>
      <c r="F13" s="14">
        <f>366+48</f>
        <v>414</v>
      </c>
      <c r="G13" s="16">
        <f>(22640620.88+2459003.32)/1000</f>
        <v>25099.62</v>
      </c>
      <c r="H13" s="18" t="s">
        <v>86</v>
      </c>
    </row>
    <row r="14" spans="1:8" ht="93.75" x14ac:dyDescent="0.3">
      <c r="A14" s="2" t="s">
        <v>2</v>
      </c>
      <c r="B14" s="15" t="s">
        <v>5</v>
      </c>
      <c r="C14" s="16">
        <f t="shared" ref="C14:C15" si="0">G14/F14*1000</f>
        <v>61859.62</v>
      </c>
      <c r="D14" s="17">
        <f>C14/73958</f>
        <v>0.83640000000000003</v>
      </c>
      <c r="E14" s="14">
        <v>100</v>
      </c>
      <c r="F14" s="14">
        <v>366</v>
      </c>
      <c r="G14" s="16">
        <f>22640620.88/1000</f>
        <v>22640.62</v>
      </c>
      <c r="H14" s="18" t="s">
        <v>87</v>
      </c>
    </row>
    <row r="15" spans="1:8" ht="93.75" x14ac:dyDescent="0.3">
      <c r="A15" s="2" t="s">
        <v>3</v>
      </c>
      <c r="B15" s="15" t="s">
        <v>9</v>
      </c>
      <c r="C15" s="16">
        <f t="shared" si="0"/>
        <v>45750.54</v>
      </c>
      <c r="D15" s="17">
        <f>C15/57915</f>
        <v>0.79</v>
      </c>
      <c r="E15" s="14">
        <v>100</v>
      </c>
      <c r="F15" s="14">
        <f>248+86</f>
        <v>334</v>
      </c>
      <c r="G15" s="16">
        <f>(10593456.37+4687219.29)/1000</f>
        <v>15280.68</v>
      </c>
      <c r="H15" s="16" t="s">
        <v>88</v>
      </c>
    </row>
    <row r="16" spans="1:8" ht="74.25" customHeight="1" x14ac:dyDescent="0.3">
      <c r="A16" s="2" t="s">
        <v>4</v>
      </c>
      <c r="B16" s="15" t="s">
        <v>10</v>
      </c>
      <c r="C16" s="19"/>
      <c r="D16" s="20"/>
      <c r="E16" s="19"/>
      <c r="F16" s="20"/>
      <c r="G16" s="20"/>
      <c r="H16" s="21"/>
    </row>
    <row r="17" spans="1:8" ht="37.5" x14ac:dyDescent="0.3">
      <c r="A17" s="2" t="s">
        <v>6</v>
      </c>
      <c r="B17" s="15" t="s">
        <v>11</v>
      </c>
      <c r="C17" s="19"/>
      <c r="D17" s="20"/>
      <c r="E17" s="19"/>
      <c r="F17" s="20"/>
      <c r="G17" s="20"/>
      <c r="H17" s="21"/>
    </row>
    <row r="18" spans="1:8" x14ac:dyDescent="0.3">
      <c r="A18" s="2" t="s">
        <v>7</v>
      </c>
      <c r="B18" s="15" t="s">
        <v>12</v>
      </c>
      <c r="C18" s="19"/>
      <c r="D18" s="20"/>
      <c r="E18" s="19"/>
      <c r="F18" s="20"/>
      <c r="G18" s="20"/>
      <c r="H18" s="21"/>
    </row>
    <row r="19" spans="1:8" x14ac:dyDescent="0.3">
      <c r="A19" s="2" t="s">
        <v>13</v>
      </c>
      <c r="B19" s="15" t="s">
        <v>16</v>
      </c>
      <c r="C19" s="19"/>
      <c r="D19" s="20"/>
      <c r="E19" s="19"/>
      <c r="F19" s="20"/>
      <c r="G19" s="20"/>
      <c r="H19" s="21"/>
    </row>
    <row r="20" spans="1:8" ht="37.5" x14ac:dyDescent="0.3">
      <c r="A20" s="2" t="s">
        <v>20</v>
      </c>
      <c r="B20" s="15" t="s">
        <v>21</v>
      </c>
      <c r="C20" s="19"/>
      <c r="D20" s="20"/>
      <c r="E20" s="19"/>
      <c r="F20" s="22"/>
      <c r="G20" s="22"/>
      <c r="H20" s="23"/>
    </row>
    <row r="21" spans="1:8" ht="57.75" customHeight="1" x14ac:dyDescent="0.3">
      <c r="A21" s="2" t="s">
        <v>43</v>
      </c>
      <c r="B21" s="24" t="s">
        <v>40</v>
      </c>
      <c r="C21" s="19"/>
      <c r="D21" s="20"/>
      <c r="E21" s="19"/>
      <c r="F21" s="20"/>
      <c r="G21" s="20"/>
      <c r="H21" s="21"/>
    </row>
    <row r="22" spans="1:8" ht="37.5" x14ac:dyDescent="0.3">
      <c r="A22" s="2" t="s">
        <v>44</v>
      </c>
      <c r="B22" s="24" t="s">
        <v>41</v>
      </c>
      <c r="C22" s="19"/>
      <c r="D22" s="20"/>
      <c r="E22" s="19"/>
      <c r="F22" s="20"/>
      <c r="G22" s="20"/>
      <c r="H22" s="21"/>
    </row>
    <row r="23" spans="1:8" ht="112.5" x14ac:dyDescent="0.3">
      <c r="A23" s="2" t="s">
        <v>22</v>
      </c>
      <c r="B23" s="15" t="s">
        <v>47</v>
      </c>
      <c r="C23" s="2"/>
      <c r="D23" s="20"/>
      <c r="E23" s="2"/>
      <c r="F23" s="25"/>
      <c r="G23" s="25"/>
      <c r="H23" s="23"/>
    </row>
    <row r="24" spans="1:8" ht="56.25" x14ac:dyDescent="0.3">
      <c r="A24" s="2" t="s">
        <v>36</v>
      </c>
      <c r="B24" s="24" t="s">
        <v>40</v>
      </c>
      <c r="C24" s="2"/>
      <c r="D24" s="20"/>
      <c r="E24" s="2"/>
      <c r="F24" s="25"/>
      <c r="G24" s="25"/>
      <c r="H24" s="21"/>
    </row>
    <row r="25" spans="1:8" ht="37.5" x14ac:dyDescent="0.3">
      <c r="A25" s="2" t="s">
        <v>37</v>
      </c>
      <c r="B25" s="24" t="s">
        <v>41</v>
      </c>
      <c r="C25" s="2"/>
      <c r="D25" s="20"/>
      <c r="E25" s="2"/>
      <c r="F25" s="25"/>
      <c r="G25" s="25"/>
      <c r="H25" s="21"/>
    </row>
    <row r="26" spans="1:8" ht="56.25" x14ac:dyDescent="0.3">
      <c r="A26" s="2" t="s">
        <v>23</v>
      </c>
      <c r="B26" s="15" t="s">
        <v>48</v>
      </c>
      <c r="C26" s="2"/>
      <c r="D26" s="20"/>
      <c r="E26" s="2"/>
      <c r="F26" s="25"/>
      <c r="G26" s="25"/>
      <c r="H26" s="23"/>
    </row>
    <row r="27" spans="1:8" ht="56.25" x14ac:dyDescent="0.3">
      <c r="A27" s="2" t="s">
        <v>38</v>
      </c>
      <c r="B27" s="24" t="s">
        <v>40</v>
      </c>
      <c r="C27" s="2"/>
      <c r="D27" s="20"/>
      <c r="E27" s="2"/>
      <c r="F27" s="20"/>
      <c r="G27" s="20"/>
      <c r="H27" s="21"/>
    </row>
    <row r="28" spans="1:8" ht="37.5" x14ac:dyDescent="0.3">
      <c r="A28" s="2" t="s">
        <v>39</v>
      </c>
      <c r="B28" s="24" t="s">
        <v>41</v>
      </c>
      <c r="C28" s="2"/>
      <c r="D28" s="20"/>
      <c r="E28" s="2"/>
      <c r="F28" s="20"/>
      <c r="G28" s="20"/>
      <c r="H28" s="21"/>
    </row>
    <row r="29" spans="1:8" ht="56.25" x14ac:dyDescent="0.3">
      <c r="A29" s="2" t="s">
        <v>14</v>
      </c>
      <c r="B29" s="15" t="s">
        <v>49</v>
      </c>
      <c r="C29" s="2"/>
      <c r="D29" s="20"/>
      <c r="E29" s="2"/>
      <c r="F29" s="25"/>
      <c r="G29" s="25"/>
      <c r="H29" s="23"/>
    </row>
    <row r="30" spans="1:8" ht="56.25" x14ac:dyDescent="0.3">
      <c r="A30" s="2" t="s">
        <v>32</v>
      </c>
      <c r="B30" s="24" t="s">
        <v>40</v>
      </c>
      <c r="C30" s="2"/>
      <c r="D30" s="20"/>
      <c r="E30" s="2"/>
      <c r="F30" s="20"/>
      <c r="G30" s="20"/>
      <c r="H30" s="21"/>
    </row>
    <row r="31" spans="1:8" ht="37.5" x14ac:dyDescent="0.3">
      <c r="A31" s="2" t="s">
        <v>42</v>
      </c>
      <c r="B31" s="24" t="s">
        <v>41</v>
      </c>
      <c r="C31" s="2"/>
      <c r="D31" s="20"/>
      <c r="E31" s="2"/>
      <c r="F31" s="20"/>
      <c r="G31" s="20"/>
      <c r="H31" s="21"/>
    </row>
    <row r="32" spans="1:8" ht="39.75" customHeight="1" x14ac:dyDescent="0.3">
      <c r="A32" s="86" t="s">
        <v>24</v>
      </c>
      <c r="B32" s="86"/>
      <c r="C32" s="86"/>
      <c r="D32" s="86"/>
      <c r="E32" s="86"/>
      <c r="F32" s="86"/>
      <c r="G32" s="86"/>
      <c r="H32" s="86"/>
    </row>
    <row r="33" spans="1:8" ht="76.5" customHeight="1" x14ac:dyDescent="0.3">
      <c r="A33" s="26" t="s">
        <v>1</v>
      </c>
      <c r="B33" s="15" t="s">
        <v>28</v>
      </c>
      <c r="C33" s="27"/>
      <c r="D33" s="20"/>
      <c r="E33" s="28"/>
      <c r="F33" s="25"/>
      <c r="G33" s="25"/>
      <c r="H33" s="29"/>
    </row>
    <row r="34" spans="1:8" ht="56.25" x14ac:dyDescent="0.3">
      <c r="A34" s="26" t="s">
        <v>2</v>
      </c>
      <c r="B34" s="24" t="s">
        <v>40</v>
      </c>
      <c r="C34" s="27"/>
      <c r="D34" s="20"/>
      <c r="E34" s="28"/>
      <c r="F34" s="20"/>
      <c r="G34" s="20"/>
      <c r="H34" s="20"/>
    </row>
    <row r="35" spans="1:8" ht="37.5" x14ac:dyDescent="0.3">
      <c r="A35" s="26" t="s">
        <v>45</v>
      </c>
      <c r="B35" s="24" t="s">
        <v>41</v>
      </c>
      <c r="C35" s="27"/>
      <c r="D35" s="20"/>
      <c r="E35" s="28"/>
      <c r="F35" s="20"/>
      <c r="G35" s="20"/>
      <c r="H35" s="20"/>
    </row>
    <row r="36" spans="1:8" ht="35.25" customHeight="1" x14ac:dyDescent="0.3">
      <c r="A36" s="86" t="s">
        <v>25</v>
      </c>
      <c r="B36" s="86"/>
      <c r="C36" s="86"/>
      <c r="D36" s="86"/>
      <c r="E36" s="86"/>
      <c r="F36" s="86"/>
      <c r="G36" s="86"/>
      <c r="H36" s="86"/>
    </row>
    <row r="37" spans="1:8" s="1" customFormat="1" ht="113.25" customHeight="1" x14ac:dyDescent="0.3">
      <c r="A37" s="2" t="s">
        <v>1</v>
      </c>
      <c r="B37" s="15" t="s">
        <v>17</v>
      </c>
      <c r="C37" s="16">
        <f t="shared" ref="C37" si="1">G37/F37*1000</f>
        <v>43988.21</v>
      </c>
      <c r="D37" s="17">
        <f>C37/(73958*62%)</f>
        <v>0.95930000000000004</v>
      </c>
      <c r="E37" s="4">
        <v>62</v>
      </c>
      <c r="F37" s="14">
        <f>53+3</f>
        <v>56</v>
      </c>
      <c r="G37" s="16">
        <f>(2365678.79+97658.7)/1000</f>
        <v>2463.34</v>
      </c>
      <c r="H37" s="16" t="s">
        <v>93</v>
      </c>
    </row>
    <row r="38" spans="1:8" s="1" customFormat="1" ht="38.25" hidden="1" customHeight="1" x14ac:dyDescent="0.3">
      <c r="A38" s="91" t="s">
        <v>27</v>
      </c>
      <c r="B38" s="91"/>
      <c r="C38" s="91"/>
      <c r="D38" s="91"/>
      <c r="E38" s="91"/>
      <c r="F38" s="91"/>
      <c r="G38" s="91"/>
      <c r="H38" s="91"/>
    </row>
    <row r="39" spans="1:8" s="1" customFormat="1" ht="21" hidden="1" customHeight="1" x14ac:dyDescent="0.3">
      <c r="A39" s="78" t="s">
        <v>33</v>
      </c>
      <c r="B39" s="79"/>
      <c r="C39" s="79"/>
      <c r="D39" s="80"/>
      <c r="E39" s="80"/>
    </row>
    <row r="40" spans="1:8" s="1" customFormat="1" ht="38.25" hidden="1" customHeight="1" x14ac:dyDescent="0.3">
      <c r="A40" s="88" t="s">
        <v>35</v>
      </c>
      <c r="B40" s="88"/>
      <c r="C40" s="88"/>
      <c r="D40" s="88"/>
      <c r="E40" s="88"/>
      <c r="F40" s="88"/>
      <c r="G40" s="88"/>
      <c r="H40" s="88"/>
    </row>
    <row r="41" spans="1:8" s="1" customFormat="1" ht="38.25" hidden="1" customHeight="1" x14ac:dyDescent="0.3">
      <c r="A41" s="30"/>
      <c r="B41" s="30"/>
      <c r="C41" s="30"/>
      <c r="D41" s="30"/>
      <c r="E41" s="30"/>
      <c r="F41" s="30"/>
      <c r="G41" s="30"/>
      <c r="H41" s="30"/>
    </row>
    <row r="42" spans="1:8" s="1" customFormat="1" ht="38.25" hidden="1" customHeight="1" x14ac:dyDescent="0.3">
      <c r="A42" s="30"/>
      <c r="B42" s="30"/>
      <c r="C42" s="30"/>
      <c r="D42" s="30"/>
      <c r="E42" s="30"/>
      <c r="F42" s="30"/>
      <c r="G42" s="30"/>
      <c r="H42" s="30"/>
    </row>
    <row r="43" spans="1:8" s="1" customFormat="1" ht="38.25" hidden="1" customHeight="1" x14ac:dyDescent="0.3">
      <c r="A43" s="30"/>
      <c r="B43" s="30"/>
      <c r="C43" s="30"/>
      <c r="D43" s="30"/>
      <c r="E43" s="30"/>
      <c r="F43" s="30"/>
      <c r="G43" s="30"/>
      <c r="H43" s="30"/>
    </row>
    <row r="44" spans="1:8" s="1" customFormat="1" ht="38.25" customHeight="1" x14ac:dyDescent="0.3">
      <c r="A44" s="30"/>
      <c r="B44" s="30"/>
      <c r="C44" s="30"/>
      <c r="D44" s="30"/>
      <c r="E44" s="30"/>
      <c r="F44" s="30"/>
      <c r="G44" s="30"/>
      <c r="H44" s="30"/>
    </row>
    <row r="45" spans="1:8" s="1" customFormat="1" x14ac:dyDescent="0.3">
      <c r="A45" s="30"/>
      <c r="C45" s="30"/>
      <c r="E45" s="30"/>
      <c r="F45" s="31" t="s">
        <v>67</v>
      </c>
    </row>
    <row r="46" spans="1:8" x14ac:dyDescent="0.3">
      <c r="A46" s="87" t="s">
        <v>92</v>
      </c>
      <c r="B46" s="87"/>
      <c r="C46" s="87"/>
      <c r="D46" s="87"/>
      <c r="E46" s="87"/>
      <c r="F46" s="87"/>
    </row>
    <row r="47" spans="1:8" x14ac:dyDescent="0.3">
      <c r="A47" s="32"/>
      <c r="B47" s="33"/>
      <c r="D47" s="34"/>
    </row>
    <row r="48" spans="1:8" ht="262.5" x14ac:dyDescent="0.3">
      <c r="A48" s="35" t="s">
        <v>0</v>
      </c>
      <c r="B48" s="94" t="s">
        <v>52</v>
      </c>
      <c r="C48" s="95"/>
      <c r="D48" s="14" t="s">
        <v>53</v>
      </c>
      <c r="E48" s="14" t="s">
        <v>70</v>
      </c>
      <c r="F48" s="14" t="s">
        <v>69</v>
      </c>
    </row>
    <row r="49" spans="1:8" ht="59.25" customHeight="1" x14ac:dyDescent="0.3">
      <c r="A49" s="36" t="s">
        <v>1</v>
      </c>
      <c r="B49" s="89" t="s">
        <v>54</v>
      </c>
      <c r="C49" s="90"/>
      <c r="D49" s="37"/>
      <c r="E49" s="4"/>
      <c r="F49" s="4"/>
    </row>
    <row r="50" spans="1:8" ht="56.25" customHeight="1" x14ac:dyDescent="0.3">
      <c r="A50" s="36" t="s">
        <v>3</v>
      </c>
      <c r="B50" s="89" t="s">
        <v>50</v>
      </c>
      <c r="C50" s="90"/>
      <c r="D50" s="16">
        <f>F50*1000/E50</f>
        <v>60973.75</v>
      </c>
      <c r="E50" s="4">
        <v>531</v>
      </c>
      <c r="F50" s="16">
        <f>32377064.66/1000</f>
        <v>32377.06</v>
      </c>
    </row>
    <row r="51" spans="1:8" ht="43.5" customHeight="1" x14ac:dyDescent="0.3">
      <c r="A51" s="36" t="s">
        <v>4</v>
      </c>
      <c r="B51" s="89" t="s">
        <v>51</v>
      </c>
      <c r="C51" s="90"/>
      <c r="D51" s="16">
        <f>F51*1000/E51</f>
        <v>61859.62</v>
      </c>
      <c r="E51" s="14">
        <v>366</v>
      </c>
      <c r="F51" s="16">
        <f>22640620.88/1000</f>
        <v>22640.62</v>
      </c>
      <c r="H51" s="38"/>
    </row>
    <row r="52" spans="1:8" ht="63.75" customHeight="1" x14ac:dyDescent="0.3">
      <c r="A52" s="36" t="s">
        <v>6</v>
      </c>
      <c r="B52" s="89" t="s">
        <v>55</v>
      </c>
      <c r="C52" s="90"/>
      <c r="D52" s="14"/>
      <c r="E52" s="4"/>
      <c r="F52" s="14"/>
      <c r="H52" s="38"/>
    </row>
    <row r="53" spans="1:8" x14ac:dyDescent="0.3">
      <c r="A53" s="39"/>
      <c r="B53" s="30"/>
      <c r="C53" s="30"/>
      <c r="D53" s="40"/>
      <c r="F53" s="41"/>
    </row>
    <row r="54" spans="1:8" x14ac:dyDescent="0.3">
      <c r="A54" s="3"/>
      <c r="B54" s="3"/>
      <c r="C54" s="3"/>
      <c r="D54" s="42"/>
      <c r="E54" s="41"/>
      <c r="F54" s="43"/>
    </row>
    <row r="55" spans="1:8" x14ac:dyDescent="0.3">
      <c r="A55" s="77" t="s">
        <v>90</v>
      </c>
      <c r="B55" s="77"/>
      <c r="C55" s="77"/>
      <c r="D55" s="44"/>
      <c r="E55" s="41"/>
      <c r="F55" s="43"/>
    </row>
    <row r="56" spans="1:8" x14ac:dyDescent="0.3">
      <c r="A56" s="3" t="s">
        <v>91</v>
      </c>
      <c r="B56" s="3"/>
      <c r="C56" s="3"/>
      <c r="D56" s="41"/>
      <c r="E56" s="41"/>
      <c r="F56" s="41"/>
    </row>
    <row r="57" spans="1:8" hidden="1" x14ac:dyDescent="0.3">
      <c r="A57" s="45" t="s">
        <v>56</v>
      </c>
    </row>
    <row r="58" spans="1:8" hidden="1" x14ac:dyDescent="0.3">
      <c r="A58" s="6" t="s">
        <v>57</v>
      </c>
    </row>
    <row r="59" spans="1:8" hidden="1" x14ac:dyDescent="0.3">
      <c r="B59" s="46" t="s">
        <v>71</v>
      </c>
    </row>
    <row r="60" spans="1:8" hidden="1" x14ac:dyDescent="0.3">
      <c r="A60" s="47" t="s">
        <v>81</v>
      </c>
    </row>
    <row r="61" spans="1:8" hidden="1" x14ac:dyDescent="0.3">
      <c r="B61" s="6" t="s">
        <v>61</v>
      </c>
    </row>
    <row r="62" spans="1:8" hidden="1" x14ac:dyDescent="0.3">
      <c r="A62" s="47" t="s">
        <v>77</v>
      </c>
      <c r="B62" s="6"/>
    </row>
    <row r="63" spans="1:8" hidden="1" x14ac:dyDescent="0.3">
      <c r="B63" s="6" t="s">
        <v>61</v>
      </c>
    </row>
    <row r="64" spans="1:8" hidden="1" x14ac:dyDescent="0.3">
      <c r="B64" s="6" t="s">
        <v>62</v>
      </c>
    </row>
    <row r="65" spans="1:2" hidden="1" x14ac:dyDescent="0.3">
      <c r="A65" s="47" t="s">
        <v>72</v>
      </c>
      <c r="B65" s="3"/>
    </row>
    <row r="66" spans="1:2" hidden="1" x14ac:dyDescent="0.3">
      <c r="A66" s="3"/>
      <c r="B66" s="6" t="s">
        <v>64</v>
      </c>
    </row>
    <row r="67" spans="1:2" hidden="1" x14ac:dyDescent="0.3">
      <c r="A67" s="47" t="s">
        <v>73</v>
      </c>
    </row>
    <row r="68" spans="1:2" hidden="1" x14ac:dyDescent="0.3">
      <c r="B68" s="6" t="s">
        <v>65</v>
      </c>
    </row>
    <row r="69" spans="1:2" hidden="1" x14ac:dyDescent="0.3">
      <c r="A69" s="47" t="s">
        <v>74</v>
      </c>
    </row>
    <row r="70" spans="1:2" hidden="1" x14ac:dyDescent="0.3">
      <c r="B70" s="6" t="s">
        <v>59</v>
      </c>
    </row>
    <row r="71" spans="1:2" hidden="1" x14ac:dyDescent="0.3">
      <c r="B71" s="6" t="s">
        <v>58</v>
      </c>
    </row>
    <row r="72" spans="1:2" hidden="1" x14ac:dyDescent="0.3">
      <c r="A72" s="47" t="s">
        <v>80</v>
      </c>
    </row>
    <row r="73" spans="1:2" hidden="1" x14ac:dyDescent="0.3">
      <c r="B73" s="6" t="s">
        <v>59</v>
      </c>
    </row>
    <row r="74" spans="1:2" hidden="1" x14ac:dyDescent="0.3">
      <c r="B74" s="6" t="s">
        <v>58</v>
      </c>
    </row>
    <row r="75" spans="1:2" hidden="1" x14ac:dyDescent="0.3">
      <c r="B75" s="6" t="s">
        <v>60</v>
      </c>
    </row>
    <row r="76" spans="1:2" hidden="1" x14ac:dyDescent="0.3">
      <c r="A76" s="47" t="s">
        <v>78</v>
      </c>
    </row>
    <row r="77" spans="1:2" hidden="1" x14ac:dyDescent="0.3">
      <c r="B77" s="6" t="s">
        <v>59</v>
      </c>
    </row>
    <row r="78" spans="1:2" hidden="1" x14ac:dyDescent="0.3">
      <c r="B78" s="6" t="s">
        <v>58</v>
      </c>
    </row>
    <row r="79" spans="1:2" hidden="1" x14ac:dyDescent="0.3">
      <c r="B79" s="46" t="s">
        <v>75</v>
      </c>
    </row>
    <row r="80" spans="1:2" hidden="1" x14ac:dyDescent="0.3">
      <c r="A80" s="47" t="s">
        <v>79</v>
      </c>
      <c r="B80" s="3"/>
    </row>
    <row r="81" spans="1:2" hidden="1" x14ac:dyDescent="0.3">
      <c r="A81" s="3"/>
      <c r="B81" s="6" t="s">
        <v>59</v>
      </c>
    </row>
    <row r="82" spans="1:2" hidden="1" x14ac:dyDescent="0.3">
      <c r="A82" s="3"/>
      <c r="B82" s="6" t="s">
        <v>58</v>
      </c>
    </row>
    <row r="83" spans="1:2" hidden="1" x14ac:dyDescent="0.3">
      <c r="A83" s="3"/>
      <c r="B83" s="6" t="s">
        <v>61</v>
      </c>
    </row>
    <row r="84" spans="1:2" hidden="1" x14ac:dyDescent="0.3">
      <c r="A84" s="3"/>
      <c r="B84" s="46" t="s">
        <v>76</v>
      </c>
    </row>
    <row r="85" spans="1:2" hidden="1" x14ac:dyDescent="0.3">
      <c r="A85" s="47" t="s">
        <v>79</v>
      </c>
      <c r="B85" s="3"/>
    </row>
    <row r="86" spans="1:2" hidden="1" x14ac:dyDescent="0.3">
      <c r="A86" s="3"/>
      <c r="B86" s="6" t="s">
        <v>61</v>
      </c>
    </row>
    <row r="87" spans="1:2" hidden="1" x14ac:dyDescent="0.3">
      <c r="A87" s="48"/>
      <c r="B87" s="6" t="s">
        <v>63</v>
      </c>
    </row>
    <row r="88" spans="1:2" hidden="1" x14ac:dyDescent="0.3">
      <c r="B88" s="6" t="s">
        <v>65</v>
      </c>
    </row>
    <row r="89" spans="1:2" hidden="1" x14ac:dyDescent="0.3">
      <c r="B89" s="6" t="s">
        <v>60</v>
      </c>
    </row>
    <row r="90" spans="1:2" x14ac:dyDescent="0.3">
      <c r="B90" s="6"/>
    </row>
    <row r="91" spans="1:2" hidden="1" x14ac:dyDescent="0.3">
      <c r="A91" s="45" t="s">
        <v>56</v>
      </c>
    </row>
    <row r="92" spans="1:2" hidden="1" x14ac:dyDescent="0.3">
      <c r="A92" s="6" t="s">
        <v>68</v>
      </c>
    </row>
    <row r="93" spans="1:2" hidden="1" x14ac:dyDescent="0.3">
      <c r="A93" s="48" t="s">
        <v>82</v>
      </c>
    </row>
    <row r="94" spans="1:2" hidden="1" x14ac:dyDescent="0.3">
      <c r="A94" s="48" t="s">
        <v>83</v>
      </c>
    </row>
  </sheetData>
  <mergeCells count="24">
    <mergeCell ref="B50:C50"/>
    <mergeCell ref="B51:C51"/>
    <mergeCell ref="B52:C52"/>
    <mergeCell ref="A38:H38"/>
    <mergeCell ref="G9:G10"/>
    <mergeCell ref="C9:D9"/>
    <mergeCell ref="B49:C49"/>
    <mergeCell ref="B48:C48"/>
    <mergeCell ref="F7:G7"/>
    <mergeCell ref="A5:H5"/>
    <mergeCell ref="A6:H6"/>
    <mergeCell ref="B7:D7"/>
    <mergeCell ref="A55:C55"/>
    <mergeCell ref="A39:E39"/>
    <mergeCell ref="A9:A10"/>
    <mergeCell ref="B9:B10"/>
    <mergeCell ref="E9:E10"/>
    <mergeCell ref="A12:H12"/>
    <mergeCell ref="A32:H32"/>
    <mergeCell ref="A36:H36"/>
    <mergeCell ref="H9:H10"/>
    <mergeCell ref="F9:F10"/>
    <mergeCell ref="A46:F46"/>
    <mergeCell ref="A40:H40"/>
  </mergeCells>
  <pageMargins left="0" right="0" top="0" bottom="0" header="0" footer="0"/>
  <pageSetup paperSize="9" scale="55" fitToHeight="5" orientation="portrait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46"/>
  <sheetViews>
    <sheetView tabSelected="1" zoomScale="60" zoomScaleNormal="60" workbookViewId="0">
      <selection activeCell="A15" sqref="A15:F15"/>
    </sheetView>
  </sheetViews>
  <sheetFormatPr defaultColWidth="20" defaultRowHeight="18.75" x14ac:dyDescent="0.3"/>
  <cols>
    <col min="1" max="1" width="7.5703125" style="53" customWidth="1"/>
    <col min="2" max="2" width="45" style="54" customWidth="1"/>
    <col min="3" max="3" width="16.85546875" style="54" customWidth="1"/>
    <col min="4" max="4" width="18.42578125" style="54" customWidth="1"/>
    <col min="5" max="5" width="20.42578125" style="49" customWidth="1"/>
    <col min="6" max="6" width="21.5703125" style="49" customWidth="1"/>
    <col min="7" max="7" width="20" style="49"/>
    <col min="8" max="8" width="16.5703125" style="49" customWidth="1"/>
    <col min="9" max="16384" width="20" style="49"/>
  </cols>
  <sheetData>
    <row r="1" spans="1:8" ht="18" customHeight="1" x14ac:dyDescent="0.3"/>
    <row r="2" spans="1:8" x14ac:dyDescent="0.3">
      <c r="A2" s="96" t="s">
        <v>15</v>
      </c>
      <c r="B2" s="96"/>
      <c r="C2" s="96"/>
      <c r="D2" s="96"/>
      <c r="E2" s="96"/>
      <c r="F2" s="96"/>
      <c r="G2" s="96"/>
      <c r="H2" s="96"/>
    </row>
    <row r="3" spans="1:8" x14ac:dyDescent="0.3">
      <c r="A3" s="97" t="s">
        <v>98</v>
      </c>
      <c r="B3" s="97"/>
      <c r="C3" s="97"/>
      <c r="D3" s="97"/>
      <c r="E3" s="97"/>
      <c r="F3" s="97"/>
      <c r="G3" s="97"/>
      <c r="H3" s="97"/>
    </row>
    <row r="4" spans="1:8" ht="18.75" customHeight="1" x14ac:dyDescent="0.3">
      <c r="A4" s="97" t="s">
        <v>101</v>
      </c>
      <c r="B4" s="97"/>
      <c r="C4" s="97"/>
      <c r="D4" s="97"/>
      <c r="E4" s="97"/>
      <c r="F4" s="97"/>
      <c r="G4" s="97"/>
      <c r="H4" s="97"/>
    </row>
    <row r="5" spans="1:8" x14ac:dyDescent="0.3">
      <c r="A5" s="49"/>
      <c r="B5" s="49"/>
      <c r="C5" s="50"/>
      <c r="D5" s="50"/>
      <c r="H5" s="51" t="s">
        <v>66</v>
      </c>
    </row>
    <row r="6" spans="1:8" ht="95.25" customHeight="1" x14ac:dyDescent="0.3">
      <c r="A6" s="98" t="s">
        <v>0</v>
      </c>
      <c r="B6" s="100" t="s">
        <v>18</v>
      </c>
      <c r="C6" s="102" t="s">
        <v>30</v>
      </c>
      <c r="D6" s="103"/>
      <c r="E6" s="104" t="s">
        <v>99</v>
      </c>
      <c r="F6" s="100" t="s">
        <v>70</v>
      </c>
      <c r="G6" s="100" t="s">
        <v>69</v>
      </c>
      <c r="H6" s="104" t="s">
        <v>85</v>
      </c>
    </row>
    <row r="7" spans="1:8" ht="96.75" customHeight="1" x14ac:dyDescent="0.3">
      <c r="A7" s="99"/>
      <c r="B7" s="101"/>
      <c r="C7" s="71" t="s">
        <v>26</v>
      </c>
      <c r="D7" s="71" t="s">
        <v>34</v>
      </c>
      <c r="E7" s="104"/>
      <c r="F7" s="101"/>
      <c r="G7" s="101"/>
      <c r="H7" s="104"/>
    </row>
    <row r="8" spans="1:8" x14ac:dyDescent="0.3">
      <c r="A8" s="52">
        <v>1</v>
      </c>
      <c r="B8" s="52">
        <v>2</v>
      </c>
      <c r="C8" s="52">
        <v>3</v>
      </c>
      <c r="D8" s="52">
        <v>4</v>
      </c>
      <c r="E8" s="52">
        <v>5</v>
      </c>
      <c r="F8" s="52">
        <v>6</v>
      </c>
      <c r="G8" s="52">
        <v>7</v>
      </c>
      <c r="H8" s="52">
        <v>8</v>
      </c>
    </row>
    <row r="9" spans="1:8" ht="44.25" customHeight="1" x14ac:dyDescent="0.3">
      <c r="A9" s="110" t="s">
        <v>19</v>
      </c>
      <c r="B9" s="111"/>
      <c r="C9" s="111"/>
      <c r="D9" s="111"/>
      <c r="E9" s="111"/>
      <c r="F9" s="111"/>
      <c r="G9" s="111"/>
      <c r="H9" s="112"/>
    </row>
    <row r="10" spans="1:8" ht="75" x14ac:dyDescent="0.3">
      <c r="A10" s="113" t="s">
        <v>1</v>
      </c>
      <c r="B10" s="115" t="s">
        <v>94</v>
      </c>
      <c r="C10" s="117">
        <v>63163.4</v>
      </c>
      <c r="D10" s="119">
        <v>0.85599999999999998</v>
      </c>
      <c r="E10" s="113">
        <v>100</v>
      </c>
      <c r="F10" s="117">
        <v>41</v>
      </c>
      <c r="G10" s="117">
        <v>2589.6999999999998</v>
      </c>
      <c r="H10" s="66" t="s">
        <v>97</v>
      </c>
    </row>
    <row r="11" spans="1:8" s="69" customFormat="1" ht="25.5" customHeight="1" x14ac:dyDescent="0.3">
      <c r="A11" s="114"/>
      <c r="B11" s="116"/>
      <c r="C11" s="118"/>
      <c r="D11" s="120"/>
      <c r="E11" s="114"/>
      <c r="F11" s="118"/>
      <c r="G11" s="118"/>
      <c r="H11" s="70">
        <v>73758</v>
      </c>
    </row>
    <row r="12" spans="1:8" s="56" customFormat="1" ht="28.5" customHeight="1" x14ac:dyDescent="0.3">
      <c r="A12" s="55"/>
      <c r="B12" s="55"/>
      <c r="C12" s="55"/>
      <c r="D12" s="55"/>
      <c r="E12" s="55"/>
      <c r="F12" s="55"/>
      <c r="G12" s="67"/>
      <c r="H12" s="55"/>
    </row>
    <row r="13" spans="1:8" s="56" customFormat="1" ht="23.25" customHeight="1" x14ac:dyDescent="0.3">
      <c r="A13" s="55"/>
      <c r="B13" s="55"/>
      <c r="C13" s="55"/>
      <c r="D13" s="55"/>
      <c r="E13" s="55"/>
      <c r="F13" s="55"/>
      <c r="G13" s="55"/>
      <c r="H13" s="55"/>
    </row>
    <row r="14" spans="1:8" s="56" customFormat="1" x14ac:dyDescent="0.3">
      <c r="A14" s="55"/>
      <c r="C14" s="55"/>
      <c r="E14" s="55"/>
      <c r="F14" s="57" t="s">
        <v>67</v>
      </c>
    </row>
    <row r="15" spans="1:8" x14ac:dyDescent="0.3">
      <c r="A15" s="105" t="s">
        <v>102</v>
      </c>
      <c r="B15" s="105"/>
      <c r="C15" s="105"/>
      <c r="D15" s="105"/>
      <c r="E15" s="105"/>
      <c r="F15" s="105"/>
    </row>
    <row r="16" spans="1:8" x14ac:dyDescent="0.3">
      <c r="A16" s="58"/>
      <c r="B16" s="59"/>
      <c r="D16" s="60"/>
    </row>
    <row r="17" spans="1:6" ht="206.25" x14ac:dyDescent="0.3">
      <c r="A17" s="72" t="s">
        <v>0</v>
      </c>
      <c r="B17" s="106" t="s">
        <v>52</v>
      </c>
      <c r="C17" s="107"/>
      <c r="D17" s="52" t="s">
        <v>53</v>
      </c>
      <c r="E17" s="52" t="s">
        <v>70</v>
      </c>
      <c r="F17" s="52" t="s">
        <v>69</v>
      </c>
    </row>
    <row r="18" spans="1:6" s="68" customFormat="1" ht="49.5" customHeight="1" x14ac:dyDescent="0.3">
      <c r="A18" s="62" t="s">
        <v>1</v>
      </c>
      <c r="B18" s="108" t="s">
        <v>95</v>
      </c>
      <c r="C18" s="109"/>
      <c r="D18" s="64">
        <v>47201.1</v>
      </c>
      <c r="E18" s="63">
        <v>87</v>
      </c>
      <c r="F18" s="64">
        <v>4106.5</v>
      </c>
    </row>
    <row r="19" spans="1:6" x14ac:dyDescent="0.3">
      <c r="F19" s="61"/>
    </row>
    <row r="45" spans="2:2" x14ac:dyDescent="0.3">
      <c r="B45" s="65" t="s">
        <v>100</v>
      </c>
    </row>
    <row r="46" spans="2:2" x14ac:dyDescent="0.3">
      <c r="B46" s="65" t="s">
        <v>96</v>
      </c>
    </row>
  </sheetData>
  <mergeCells count="21">
    <mergeCell ref="A15:F15"/>
    <mergeCell ref="B17:C17"/>
    <mergeCell ref="B18:C18"/>
    <mergeCell ref="A9:H9"/>
    <mergeCell ref="A10:A11"/>
    <mergeCell ref="B10:B11"/>
    <mergeCell ref="C10:C11"/>
    <mergeCell ref="D10:D11"/>
    <mergeCell ref="E10:E11"/>
    <mergeCell ref="F10:F11"/>
    <mergeCell ref="G10:G11"/>
    <mergeCell ref="A2:H2"/>
    <mergeCell ref="A3:H3"/>
    <mergeCell ref="A4:H4"/>
    <mergeCell ref="A6:A7"/>
    <mergeCell ref="B6:B7"/>
    <mergeCell ref="C6:D6"/>
    <mergeCell ref="E6:E7"/>
    <mergeCell ref="F6:F7"/>
    <mergeCell ref="G6:G7"/>
    <mergeCell ref="H6:H7"/>
  </mergeCells>
  <pageMargins left="0.19685039370078741" right="0.27559055118110237" top="0.39370078740157483" bottom="0.19685039370078741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заработная плата _ежем  февраль</vt:lpstr>
      <vt:lpstr>дс 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2020-04-28T16:03:52Z</dcterms:modified>
</cp:coreProperties>
</file>